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log-my.sharepoint.com/personal/martin_merchant_analog_com/Documents/LTC3351/"/>
    </mc:Choice>
  </mc:AlternateContent>
  <xr:revisionPtr revIDLastSave="17" documentId="8_{2A815A25-B1D7-49ED-BF08-17BF2C211274}" xr6:coauthVersionLast="47" xr6:coauthVersionMax="47" xr10:uidLastSave="{CA4D0957-396C-4DFB-9FFF-B9A8F524D1F6}"/>
  <bookViews>
    <workbookView xWindow="-108" yWindow="-108" windowWidth="23256" windowHeight="13176" xr2:uid="{1479F19A-C1DB-4C4F-9BC0-5C2C6774EA50}"/>
  </bookViews>
  <sheets>
    <sheet name="LTC3351 UV-OV Calcs" sheetId="1" r:id="rId1"/>
    <sheet name="MathCAD Screen Sho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34" i="1"/>
  <c r="B33" i="1"/>
  <c r="B35" i="1" s="1"/>
  <c r="B30" i="1"/>
  <c r="B29" i="1"/>
  <c r="B31" i="1" s="1"/>
  <c r="B19" i="1"/>
  <c r="B20" i="1" s="1"/>
  <c r="B21" i="1" l="1"/>
</calcChain>
</file>

<file path=xl/sharedStrings.xml><?xml version="1.0" encoding="utf-8"?>
<sst xmlns="http://schemas.openxmlformats.org/spreadsheetml/2006/main" count="31" uniqueCount="26">
  <si>
    <t>LTC3351 UV/OV Calculator</t>
  </si>
  <si>
    <t>User Entries</t>
  </si>
  <si>
    <t>Calculations</t>
  </si>
  <si>
    <t>UV Rising (V)</t>
  </si>
  <si>
    <t>OV Rising (V)</t>
  </si>
  <si>
    <t>Rising Threshold (V)</t>
  </si>
  <si>
    <t>Falling Threshold (V)</t>
  </si>
  <si>
    <t>RT = Top Resistor</t>
  </si>
  <si>
    <t>RM = Middle Resistor</t>
  </si>
  <si>
    <t>RB = Bottom Resistor</t>
  </si>
  <si>
    <t>RTM = RT + RM</t>
  </si>
  <si>
    <t>RB (K ohms)</t>
  </si>
  <si>
    <t>RTM (K ohms)</t>
  </si>
  <si>
    <t>Rtotal = RT+RM+RB</t>
  </si>
  <si>
    <t>Rtotal (K ohms)</t>
  </si>
  <si>
    <t>RM (K ohms)</t>
  </si>
  <si>
    <t>RT (K ohms)</t>
  </si>
  <si>
    <t>Verification</t>
  </si>
  <si>
    <t>OV Falling (V)</t>
  </si>
  <si>
    <t>OV Delta (V)</t>
  </si>
  <si>
    <t>UV Falling (V)</t>
  </si>
  <si>
    <t>UV Delta (V)</t>
  </si>
  <si>
    <t>Closest 1% Values</t>
  </si>
  <si>
    <t>Choose Desired Vaule for bottom resistor (1k to 100k typical)</t>
  </si>
  <si>
    <t>Datasheet Spec (1.182V min, 1.218V max)</t>
  </si>
  <si>
    <t>Datasheet Spec (60mV typical Hysteresis)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</si>
</sst>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ont="1"/>
    <xf numFmtId="0" fontId="0" fillId="0" borderId="0" xfId="0" applyFont="1" applyFill="1" applyAlignment="1">
      <alignment horizontal="center"/>
    </xf>
    <xf numFmtId="0" fontId="0" fillId="0" borderId="1" xfId="0" applyFill="1" applyBorder="1"/>
    <xf numFmtId="2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600634</xdr:colOff>
      <xdr:row>49</xdr:row>
      <xdr:rowOff>57419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CE2D26-A9E1-38CD-1DB1-48D18F540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96634" cy="8842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383-D68C-4C70-AA7D-BAC969A3368A}">
  <dimension ref="A1:C35"/>
  <sheetViews>
    <sheetView tabSelected="1" topLeftCell="A9" workbookViewId="0">
      <selection activeCell="B26" sqref="B26"/>
    </sheetView>
  </sheetViews>
  <sheetFormatPr defaultRowHeight="14.4" x14ac:dyDescent="0.3"/>
  <cols>
    <col min="1" max="1" width="19.33203125" customWidth="1"/>
    <col min="2" max="2" width="8.88671875" style="3"/>
    <col min="3" max="3" width="13.6640625" bestFit="1" customWidth="1"/>
  </cols>
  <sheetData>
    <row r="1" spans="1:3" ht="15.6" x14ac:dyDescent="0.3">
      <c r="A1" s="2" t="s">
        <v>0</v>
      </c>
    </row>
    <row r="3" spans="1:3" x14ac:dyDescent="0.3">
      <c r="A3" s="5" t="s">
        <v>1</v>
      </c>
    </row>
    <row r="4" spans="1:3" x14ac:dyDescent="0.3">
      <c r="A4" s="6" t="s">
        <v>2</v>
      </c>
    </row>
    <row r="6" spans="1:3" x14ac:dyDescent="0.3">
      <c r="A6" s="4" t="s">
        <v>7</v>
      </c>
    </row>
    <row r="7" spans="1:3" x14ac:dyDescent="0.3">
      <c r="A7" s="4" t="s">
        <v>8</v>
      </c>
    </row>
    <row r="8" spans="1:3" x14ac:dyDescent="0.3">
      <c r="A8" s="4" t="s">
        <v>9</v>
      </c>
    </row>
    <row r="9" spans="1:3" x14ac:dyDescent="0.3">
      <c r="A9" s="4" t="s">
        <v>10</v>
      </c>
    </row>
    <row r="10" spans="1:3" x14ac:dyDescent="0.3">
      <c r="A10" s="4" t="s">
        <v>13</v>
      </c>
    </row>
    <row r="12" spans="1:3" x14ac:dyDescent="0.3">
      <c r="A12" s="4" t="s">
        <v>3</v>
      </c>
      <c r="B12" s="16">
        <v>5</v>
      </c>
    </row>
    <row r="13" spans="1:3" x14ac:dyDescent="0.3">
      <c r="A13" s="4" t="s">
        <v>4</v>
      </c>
      <c r="B13" s="16">
        <v>18</v>
      </c>
    </row>
    <row r="14" spans="1:3" x14ac:dyDescent="0.3">
      <c r="A14" s="4" t="s">
        <v>5</v>
      </c>
      <c r="B14" s="16">
        <v>1.2</v>
      </c>
      <c r="C14" t="s">
        <v>24</v>
      </c>
    </row>
    <row r="15" spans="1:3" x14ac:dyDescent="0.3">
      <c r="A15" s="4" t="s">
        <v>6</v>
      </c>
      <c r="B15" s="16">
        <v>1.1399999999999999</v>
      </c>
      <c r="C15" t="s">
        <v>25</v>
      </c>
    </row>
    <row r="16" spans="1:3" x14ac:dyDescent="0.3">
      <c r="A16" s="4" t="s">
        <v>11</v>
      </c>
      <c r="B16" s="17">
        <v>49.9</v>
      </c>
      <c r="C16" t="s">
        <v>23</v>
      </c>
    </row>
    <row r="18" spans="1:2" x14ac:dyDescent="0.3">
      <c r="A18" s="4" t="s">
        <v>12</v>
      </c>
      <c r="B18" s="7">
        <f>(B13/B14-1)*B16</f>
        <v>698.6</v>
      </c>
    </row>
    <row r="19" spans="1:2" x14ac:dyDescent="0.3">
      <c r="A19" s="4" t="s">
        <v>14</v>
      </c>
      <c r="B19" s="7">
        <f>B18+B16</f>
        <v>748.5</v>
      </c>
    </row>
    <row r="20" spans="1:2" x14ac:dyDescent="0.3">
      <c r="A20" s="4" t="s">
        <v>15</v>
      </c>
      <c r="B20" s="8">
        <f>(B14*B19/B12)-B16</f>
        <v>129.73999999999998</v>
      </c>
    </row>
    <row r="21" spans="1:2" x14ac:dyDescent="0.3">
      <c r="A21" s="4" t="s">
        <v>16</v>
      </c>
      <c r="B21" s="8">
        <f>B18-B20</f>
        <v>568.86</v>
      </c>
    </row>
    <row r="22" spans="1:2" x14ac:dyDescent="0.3">
      <c r="A22" s="9"/>
      <c r="B22" s="10"/>
    </row>
    <row r="23" spans="1:2" x14ac:dyDescent="0.3">
      <c r="A23" s="11" t="s">
        <v>22</v>
      </c>
      <c r="B23" s="10"/>
    </row>
    <row r="24" spans="1:2" x14ac:dyDescent="0.3">
      <c r="A24" s="14" t="s">
        <v>16</v>
      </c>
      <c r="B24" s="18">
        <v>570</v>
      </c>
    </row>
    <row r="25" spans="1:2" x14ac:dyDescent="0.3">
      <c r="A25" s="14" t="s">
        <v>15</v>
      </c>
      <c r="B25" s="18">
        <v>130</v>
      </c>
    </row>
    <row r="26" spans="1:2" x14ac:dyDescent="0.3">
      <c r="A26" s="14" t="s">
        <v>11</v>
      </c>
      <c r="B26" s="17">
        <v>49.9</v>
      </c>
    </row>
    <row r="27" spans="1:2" x14ac:dyDescent="0.3">
      <c r="A27" s="12"/>
      <c r="B27" s="13"/>
    </row>
    <row r="28" spans="1:2" x14ac:dyDescent="0.3">
      <c r="A28" s="1" t="s">
        <v>17</v>
      </c>
    </row>
    <row r="29" spans="1:2" x14ac:dyDescent="0.3">
      <c r="A29" s="4" t="s">
        <v>4</v>
      </c>
      <c r="B29" s="15">
        <f>B14*((B24+B25)/B26+1)</f>
        <v>18.033667334669339</v>
      </c>
    </row>
    <row r="30" spans="1:2" x14ac:dyDescent="0.3">
      <c r="A30" s="4" t="s">
        <v>18</v>
      </c>
      <c r="B30" s="15">
        <f>B15*((B24+B25)/B26 +1)</f>
        <v>17.13198396793587</v>
      </c>
    </row>
    <row r="31" spans="1:2" x14ac:dyDescent="0.3">
      <c r="A31" s="4" t="s">
        <v>19</v>
      </c>
      <c r="B31" s="15">
        <f>B29-B30</f>
        <v>0.90168336673346872</v>
      </c>
    </row>
    <row r="33" spans="1:2" x14ac:dyDescent="0.3">
      <c r="A33" s="4" t="s">
        <v>3</v>
      </c>
      <c r="B33" s="15">
        <f>B14*(B24/(B25+B26)+1)</f>
        <v>5.0021122846025561</v>
      </c>
    </row>
    <row r="34" spans="1:2" x14ac:dyDescent="0.3">
      <c r="A34" s="4" t="s">
        <v>20</v>
      </c>
      <c r="B34" s="15">
        <f>B15*(B24/(B25+B26)+1)</f>
        <v>4.7520066703724284</v>
      </c>
    </row>
    <row r="35" spans="1:2" x14ac:dyDescent="0.3">
      <c r="A35" s="4" t="s">
        <v>21</v>
      </c>
      <c r="B35" s="15">
        <f>B33-B34</f>
        <v>0.25010561423012767</v>
      </c>
    </row>
  </sheetData>
  <sheetProtection algorithmName="SHA-512" hashValue="PxJH8HO3zIy6D0xC8C/ifhIl9KoRoKTZEZxABEIrwMRtRxyI44k69tGHnmwnwFBxm2XsNt0TaIJ+iKZiyM2BJA==" saltValue="MCvAr/wuovMMQIVB49xxwA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D853A-97B6-4C34-9D5C-E0649B3F866D}">
  <dimension ref="A1"/>
  <sheetViews>
    <sheetView zoomScale="85" zoomScaleNormal="85" workbookViewId="0">
      <selection activeCell="L47" sqref="L47"/>
    </sheetView>
  </sheetViews>
  <sheetFormatPr defaultRowHeight="14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DEB2BA509FCC43840CDEE7CB3BE983" ma:contentTypeVersion="18" ma:contentTypeDescription="Create a new document." ma:contentTypeScope="" ma:versionID="1e87ada742e8adc360239ee2c743e398">
  <xsd:schema xmlns:xsd="http://www.w3.org/2001/XMLSchema" xmlns:xs="http://www.w3.org/2001/XMLSchema" xmlns:p="http://schemas.microsoft.com/office/2006/metadata/properties" xmlns:ns3="4b05058d-520b-48cd-9656-2dcfd731290c" xmlns:ns4="f2891228-9100-4d12-804b-e3e56887ffb9" targetNamespace="http://schemas.microsoft.com/office/2006/metadata/properties" ma:root="true" ma:fieldsID="8c0e26392c14387f264fd0a21ae67509" ns3:_="" ns4:_="">
    <xsd:import namespace="4b05058d-520b-48cd-9656-2dcfd731290c"/>
    <xsd:import namespace="f2891228-9100-4d12-804b-e3e56887ffb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5058d-520b-48cd-9656-2dcfd73129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91228-9100-4d12-804b-e3e56887ff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2891228-9100-4d12-804b-e3e56887ffb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5B5FC3-6E78-4B47-89B9-5A71E418F5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05058d-520b-48cd-9656-2dcfd731290c"/>
    <ds:schemaRef ds:uri="f2891228-9100-4d12-804b-e3e56887ff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336490-102D-47FB-B99D-0BECDF913BF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4b05058d-520b-48cd-9656-2dcfd731290c"/>
    <ds:schemaRef ds:uri="f2891228-9100-4d12-804b-e3e56887ffb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AF7521-214B-4979-B305-6984D341B7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LTC3351 UV-OV Calcs</vt:lpstr>
      <vt:lpstr>MathCAD Screen Shot</vt:lpstr>
    </vt:vector>
  </TitlesOfParts>
  <Company>Analog Devices,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Weadick , Joe</dc:creator>
  <cp:lastModifiedBy>Merchant, Martin</cp:lastModifiedBy>
  <dcterms:created xsi:type="dcterms:W3CDTF">2024-04-04T03:47:16Z</dcterms:created>
  <dcterms:modified xsi:type="dcterms:W3CDTF">2024-04-04T15:21:05Z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0x01010079DEB2BA509FCC43840CDEE7CB3BE983</vt:lpwstr>
  </property>
</Properties>
</file>