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/Users/brooke.morales/Downloads/"/>
    </mc:Choice>
  </mc:AlternateContent>
  <bookViews>
    <workbookView xWindow="0" yWindow="460" windowWidth="28140" windowHeight="175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8" i="1"/>
  <c r="F28" i="1"/>
  <c r="C24" i="1"/>
  <c r="C26" i="1"/>
  <c r="C29" i="1"/>
  <c r="F29" i="1"/>
  <c r="I29" i="1"/>
  <c r="I28" i="1"/>
</calcChain>
</file>

<file path=xl/comments1.xml><?xml version="1.0" encoding="utf-8"?>
<comments xmlns="http://schemas.openxmlformats.org/spreadsheetml/2006/main">
  <authors>
    <author>Rob McCarthy</author>
  </authors>
  <commentList>
    <comment ref="B13" authorId="0">
      <text>
        <r>
          <rPr>
            <sz val="9"/>
            <color indexed="81"/>
            <rFont val="Tahoma"/>
            <family val="2"/>
          </rPr>
          <t xml:space="preserve">Check the Datasheet and choose a value for R1 that makes sense
</t>
        </r>
      </text>
    </comment>
    <comment ref="B14" authorId="0">
      <text>
        <r>
          <rPr>
            <sz val="9"/>
            <color indexed="81"/>
            <rFont val="Tahoma"/>
            <family val="2"/>
          </rPr>
          <t>Insert the low control voltage from the DAC.</t>
        </r>
      </text>
    </comment>
    <comment ref="B15" authorId="0">
      <text>
        <r>
          <rPr>
            <sz val="9"/>
            <color indexed="81"/>
            <rFont val="Tahoma"/>
            <family val="2"/>
          </rPr>
          <t>Insert the high control voltage from the DAC</t>
        </r>
      </text>
    </comment>
    <comment ref="B16" authorId="0">
      <text>
        <r>
          <rPr>
            <sz val="9"/>
            <color indexed="81"/>
            <rFont val="Tahoma"/>
            <family val="2"/>
          </rPr>
          <t>Insert the lowest voltage for the power supply's output</t>
        </r>
      </text>
    </comment>
    <comment ref="B17" authorId="0">
      <text>
        <r>
          <rPr>
            <sz val="9"/>
            <color indexed="81"/>
            <rFont val="Tahoma"/>
            <family val="2"/>
          </rPr>
          <t>Insert the highest voltage for the Power Supply's output</t>
        </r>
      </text>
    </comment>
    <comment ref="B18" authorId="0">
      <text>
        <r>
          <rPr>
            <sz val="9"/>
            <color indexed="81"/>
            <rFont val="Tahoma"/>
            <family val="2"/>
          </rPr>
          <t>Check the datasheet for the internal reference voltage</t>
        </r>
      </text>
    </comment>
    <comment ref="B23" authorId="0">
      <text>
        <r>
          <rPr>
            <sz val="9"/>
            <color indexed="81"/>
            <rFont val="Tahoma"/>
            <family val="2"/>
          </rPr>
          <t>The Gain of the circuit or slope of the line</t>
        </r>
      </text>
    </comment>
    <comment ref="B24" authorId="0">
      <text>
        <r>
          <rPr>
            <sz val="9"/>
            <color indexed="81"/>
            <rFont val="Tahoma"/>
            <family val="2"/>
          </rPr>
          <t>The Y intercept or the output voltage if DAC output is zero</t>
        </r>
      </text>
    </comment>
    <comment ref="B26" authorId="0">
      <text>
        <r>
          <rPr>
            <sz val="9"/>
            <color indexed="81"/>
            <rFont val="Tahoma"/>
            <family val="2"/>
          </rPr>
          <t>Current through R1 if DAC is zero</t>
        </r>
      </text>
    </comment>
    <comment ref="B28" authorId="0">
      <text>
        <r>
          <rPr>
            <sz val="9"/>
            <color indexed="81"/>
            <rFont val="Tahoma"/>
            <family val="2"/>
          </rPr>
          <t>Calculated Value of R3</t>
        </r>
      </text>
    </comment>
    <comment ref="B29" authorId="0">
      <text>
        <r>
          <rPr>
            <sz val="9"/>
            <color indexed="81"/>
            <rFont val="Tahoma"/>
            <family val="2"/>
          </rPr>
          <t xml:space="preserve">Calculated value of R2
</t>
        </r>
      </text>
    </comment>
  </commentList>
</comments>
</file>

<file path=xl/sharedStrings.xml><?xml version="1.0" encoding="utf-8"?>
<sst xmlns="http://schemas.openxmlformats.org/spreadsheetml/2006/main" count="33" uniqueCount="22">
  <si>
    <t>Choose R1</t>
  </si>
  <si>
    <t>D/A low voltage</t>
  </si>
  <si>
    <t>D/A Hi Voltage</t>
  </si>
  <si>
    <t>Variable out Low</t>
  </si>
  <si>
    <t>Variable out Hi</t>
  </si>
  <si>
    <t>Slope (m)</t>
  </si>
  <si>
    <t>offset (b)</t>
  </si>
  <si>
    <t>R2</t>
  </si>
  <si>
    <t>R3</t>
  </si>
  <si>
    <t>Vref (internal Node)</t>
  </si>
  <si>
    <t>Izero</t>
  </si>
  <si>
    <t>Ohms</t>
  </si>
  <si>
    <t>A</t>
  </si>
  <si>
    <t>V</t>
  </si>
  <si>
    <t>V/V</t>
  </si>
  <si>
    <t>Actual Variable out Low</t>
  </si>
  <si>
    <t>Actual Variable out High</t>
  </si>
  <si>
    <t>Volts</t>
  </si>
  <si>
    <t>Closest 1% resistor value</t>
  </si>
  <si>
    <t>Value</t>
  </si>
  <si>
    <t>Units</t>
  </si>
  <si>
    <t>y = mX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</si>
</sst>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4" borderId="1" applyNumberFormat="0" applyAlignment="0" applyProtection="0"/>
    <xf numFmtId="0" fontId="3" fillId="5" borderId="1" applyNumberFormat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11" fontId="0" fillId="0" borderId="0" xfId="0" applyNumberFormat="1"/>
    <xf numFmtId="0" fontId="0" fillId="0" borderId="0" xfId="0" applyProtection="1">
      <protection locked="0"/>
    </xf>
    <xf numFmtId="0" fontId="0" fillId="3" borderId="0" xfId="0" applyFill="1"/>
    <xf numFmtId="0" fontId="0" fillId="0" borderId="0" xfId="0" applyProtection="1"/>
    <xf numFmtId="16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5" borderId="1" xfId="2" applyAlignment="1">
      <alignment wrapText="1"/>
    </xf>
    <xf numFmtId="0" fontId="2" fillId="4" borderId="1" xfId="1" applyAlignment="1">
      <alignment wrapText="1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25</xdr:row>
      <xdr:rowOff>114300</xdr:rowOff>
    </xdr:from>
    <xdr:ext cx="635661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79EA307F-C202-4A27-A807-88D44E3DBCF0}"/>
            </a:ext>
          </a:extLst>
        </xdr:cNvPr>
        <xdr:cNvSpPr txBox="1"/>
      </xdr:nvSpPr>
      <xdr:spPr>
        <a:xfrm>
          <a:off x="3038475" y="5219700"/>
          <a:ext cx="6356612" cy="2645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rgbClr val="0070C0"/>
              </a:solidFill>
            </a:rPr>
            <a:t>This section calculates the nearest 1% resistor value and gives the actual voltage readings using these values </a:t>
          </a:r>
        </a:p>
      </xdr:txBody>
    </xdr:sp>
    <xdr:clientData/>
  </xdr:oneCellAnchor>
  <xdr:oneCellAnchor>
    <xdr:from>
      <xdr:col>1</xdr:col>
      <xdr:colOff>704850</xdr:colOff>
      <xdr:row>5</xdr:row>
      <xdr:rowOff>142875</xdr:rowOff>
    </xdr:from>
    <xdr:ext cx="4809394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95A2F28-A829-453D-A8BA-F32C057FBB47}"/>
            </a:ext>
          </a:extLst>
        </xdr:cNvPr>
        <xdr:cNvSpPr txBox="1"/>
      </xdr:nvSpPr>
      <xdr:spPr>
        <a:xfrm>
          <a:off x="1314450" y="1095375"/>
          <a:ext cx="4809394" cy="60901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US" sz="1100">
              <a:solidFill>
                <a:srgbClr val="0070C0"/>
              </a:solidFill>
              <a:latin typeface="+mn-lt"/>
              <a:ea typeface="+mn-ea"/>
              <a:cs typeface="+mn-cs"/>
            </a:rPr>
            <a:t>This calculator is a tool for selecting the 3 resistor values needed to create </a:t>
          </a:r>
        </a:p>
        <a:p>
          <a:pPr marL="0" indent="0"/>
          <a:r>
            <a:rPr lang="en-US" sz="1100">
              <a:solidFill>
                <a:srgbClr val="0070C0"/>
              </a:solidFill>
              <a:latin typeface="+mn-lt"/>
              <a:ea typeface="+mn-ea"/>
              <a:cs typeface="+mn-cs"/>
            </a:rPr>
            <a:t>a variable output buck regulator as shown in the figure to the right. </a:t>
          </a:r>
        </a:p>
        <a:p>
          <a:pPr marL="0" indent="0"/>
          <a:r>
            <a:rPr lang="en-US" sz="1100">
              <a:solidFill>
                <a:srgbClr val="0070C0"/>
              </a:solidFill>
              <a:latin typeface="+mn-lt"/>
              <a:ea typeface="+mn-ea"/>
              <a:cs typeface="+mn-cs"/>
            </a:rPr>
            <a:t>Enter in the values in cells C13 - C18 and the results are shown in rows 28 and 29</a:t>
          </a:r>
        </a:p>
      </xdr:txBody>
    </xdr:sp>
    <xdr:clientData/>
  </xdr:oneCellAnchor>
  <xdr:twoCellAnchor editAs="oneCell">
    <xdr:from>
      <xdr:col>6</xdr:col>
      <xdr:colOff>368300</xdr:colOff>
      <xdr:row>6</xdr:row>
      <xdr:rowOff>0</xdr:rowOff>
    </xdr:from>
    <xdr:to>
      <xdr:col>17</xdr:col>
      <xdr:colOff>297392</xdr:colOff>
      <xdr:row>25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1143000"/>
          <a:ext cx="8387292" cy="40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1:J29"/>
  <sheetViews>
    <sheetView tabSelected="1" topLeftCell="A5" workbookViewId="0">
      <selection activeCell="D24" sqref="D24"/>
    </sheetView>
  </sheetViews>
  <sheetFormatPr baseColWidth="10" defaultColWidth="8.83203125" defaultRowHeight="15" x14ac:dyDescent="0.2"/>
  <cols>
    <col min="2" max="2" width="15.6640625" style="1" customWidth="1"/>
    <col min="3" max="3" width="12" bestFit="1" customWidth="1"/>
    <col min="5" max="5" width="23.33203125" bestFit="1" customWidth="1"/>
    <col min="8" max="8" width="22.6640625" bestFit="1" customWidth="1"/>
  </cols>
  <sheetData>
    <row r="11" spans="2:4" x14ac:dyDescent="0.2">
      <c r="C11" s="9" t="s">
        <v>19</v>
      </c>
      <c r="D11" s="9" t="s">
        <v>20</v>
      </c>
    </row>
    <row r="13" spans="2:4" x14ac:dyDescent="0.2">
      <c r="B13" s="12" t="s">
        <v>0</v>
      </c>
      <c r="C13" s="7">
        <v>261000</v>
      </c>
      <c r="D13" s="9" t="s">
        <v>11</v>
      </c>
    </row>
    <row r="14" spans="2:4" x14ac:dyDescent="0.2">
      <c r="B14" s="12" t="s">
        <v>1</v>
      </c>
      <c r="C14" s="5">
        <v>0.1</v>
      </c>
      <c r="D14" s="9" t="s">
        <v>13</v>
      </c>
    </row>
    <row r="15" spans="2:4" x14ac:dyDescent="0.2">
      <c r="B15" s="12" t="s">
        <v>2</v>
      </c>
      <c r="C15" s="5">
        <v>2.4</v>
      </c>
      <c r="D15" s="9" t="s">
        <v>13</v>
      </c>
    </row>
    <row r="16" spans="2:4" ht="22.5" customHeight="1" x14ac:dyDescent="0.2">
      <c r="B16" s="12" t="s">
        <v>3</v>
      </c>
      <c r="C16" s="5">
        <v>6</v>
      </c>
      <c r="D16" s="9" t="s">
        <v>13</v>
      </c>
    </row>
    <row r="17" spans="2:10" ht="19.5" customHeight="1" x14ac:dyDescent="0.2">
      <c r="B17" s="12" t="s">
        <v>4</v>
      </c>
      <c r="C17" s="5">
        <v>19</v>
      </c>
      <c r="D17" s="9" t="s">
        <v>13</v>
      </c>
    </row>
    <row r="18" spans="2:10" ht="30" x14ac:dyDescent="0.2">
      <c r="B18" s="12" t="s">
        <v>9</v>
      </c>
      <c r="C18" s="5">
        <v>0.8</v>
      </c>
      <c r="D18" s="9" t="s">
        <v>13</v>
      </c>
    </row>
    <row r="19" spans="2:10" x14ac:dyDescent="0.2">
      <c r="D19" s="9"/>
    </row>
    <row r="20" spans="2:10" x14ac:dyDescent="0.2">
      <c r="D20" s="9"/>
    </row>
    <row r="21" spans="2:10" x14ac:dyDescent="0.2">
      <c r="D21" s="9"/>
    </row>
    <row r="22" spans="2:10" x14ac:dyDescent="0.2">
      <c r="B22" s="3" t="s">
        <v>21</v>
      </c>
      <c r="D22" s="9"/>
    </row>
    <row r="23" spans="2:10" x14ac:dyDescent="0.2">
      <c r="B23" s="11" t="s">
        <v>5</v>
      </c>
      <c r="C23" s="8">
        <f>(C16-C17)/(C15-C14)</f>
        <v>-5.6521739130434785</v>
      </c>
      <c r="D23" s="9" t="s">
        <v>14</v>
      </c>
    </row>
    <row r="24" spans="2:10" x14ac:dyDescent="0.2">
      <c r="B24" s="11" t="s">
        <v>6</v>
      </c>
      <c r="C24" s="8">
        <f>C16-C23*C15</f>
        <v>19.565217391304348</v>
      </c>
      <c r="D24" s="9" t="s">
        <v>13</v>
      </c>
    </row>
    <row r="25" spans="2:10" x14ac:dyDescent="0.2">
      <c r="B25" s="11"/>
      <c r="D25" s="9"/>
    </row>
    <row r="26" spans="2:10" x14ac:dyDescent="0.2">
      <c r="B26" s="11" t="s">
        <v>10</v>
      </c>
      <c r="C26" s="4">
        <f>(C24-C18)/C13</f>
        <v>7.1897384641012827E-5</v>
      </c>
      <c r="D26" s="9" t="s">
        <v>12</v>
      </c>
    </row>
    <row r="27" spans="2:10" x14ac:dyDescent="0.2">
      <c r="B27" s="11"/>
      <c r="D27" s="9"/>
    </row>
    <row r="28" spans="2:10" x14ac:dyDescent="0.2">
      <c r="B28" s="11" t="s">
        <v>8</v>
      </c>
      <c r="C28" s="2">
        <f>C13/ABS(C23)</f>
        <v>46176.923076923078</v>
      </c>
      <c r="D28" s="9" t="s">
        <v>11</v>
      </c>
      <c r="E28" s="6" t="s">
        <v>18</v>
      </c>
      <c r="F28" s="6">
        <f>IF(C28&gt;(INT(0.5+100*POWER(10,IF(96*(LOG(C28)-INT(LOG(C28)))-ROUND(96*(LOG(C28)-INT(LOG(C28))),0)&lt;0,ROUND(96*(LOG(C28)-INT(LOG(C28))),0)-1,ROUND(96*(LOG(C28)-INT(LOG(C28))),0))/96)) *POWER(10,INT(LOG(C28))-2) +INT(0.5+100*POWER(10,(IF(96*(LOG(C28)-INT(LOG(C28)))-ROUND(96*(LOG(C28)-INT(LOG(C28))),0)&lt;0,ROUND(96*(LOG(C28)-INT(LOG(C28))),0)-1,ROUND(96*(LOG(C28)-INT(LOG(C28))),0))+1)/96)) *POWER(10,INT(LOG(C28))-2))/2,INT(0.5+100*POWER(10,(IF(96*(LOG(C28)-INT(LOG(C28)))-ROUND(96*(LOG(C28)-INT(LOG(C28))),0)&lt;0,ROUND(96*(LOG(C28)-INT(LOG(C28))),0)-1,ROUND(96*(LOG(C28)-INT(LOG(C28))),0))+1)/96)) *POWER(10,INT(LOG(C28))-2),INT(0.5+100*POWER(10,IF(96*(LOG(C28)-INT(LOG(C28))) -ROUND(96*(LOG(C28)-INT(LOG(C28))),0)&lt;0,ROUND(96*(LOG(C28)-INT(LOG(C28))),0)-1,ROUND(96*(LOG(C28)-INT(LOG(C28))),0))/96)) *POWER(10,INT(LOG(C28))-2))</f>
        <v>46400</v>
      </c>
      <c r="G28" s="10" t="s">
        <v>11</v>
      </c>
      <c r="H28" s="6" t="s">
        <v>16</v>
      </c>
      <c r="I28" s="6">
        <f>C14*(-1)*(F29/(F29+F28))*(C13/(F29*F28/(F29+F28)))+C18*(1+C13/(F29*F28/(F29+F28)))</f>
        <v>18.941581632653062</v>
      </c>
      <c r="J28" s="6" t="s">
        <v>17</v>
      </c>
    </row>
    <row r="29" spans="2:10" x14ac:dyDescent="0.2">
      <c r="B29" s="11" t="s">
        <v>7</v>
      </c>
      <c r="C29" s="2">
        <f>C28/(C28*C26/C18-1)</f>
        <v>14659.340659340658</v>
      </c>
      <c r="D29" s="9" t="s">
        <v>11</v>
      </c>
      <c r="E29" s="6" t="s">
        <v>18</v>
      </c>
      <c r="F29" s="6">
        <f>IF(C29&gt;(INT(0.5+100*POWER(10,IF(96*(LOG(C29)-INT(LOG(C29)))-ROUND(96*(LOG(C29)-INT(LOG(C29))),0)&lt;0,ROUND(96*(LOG(C29)-INT(LOG(C29))),0)-1,ROUND(96*(LOG(C29)-INT(LOG(C29))),0))/96)) *POWER(10,INT(LOG(C29))-2) +INT(0.5+100*POWER(10,(IF(96*(LOG(C29)-INT(LOG(C29)))-ROUND(96*(LOG(C29)-INT(LOG(C29))),0)&lt;0,ROUND(96*(LOG(C29)-INT(LOG(C29))),0)-1,ROUND(96*(LOG(C29)-INT(LOG(C29))),0))+1)/96)) *POWER(10,INT(LOG(C29))-2))/2,INT(0.5+100*POWER(10,(IF(96*(LOG(C29)-INT(LOG(C29)))-ROUND(96*(LOG(C29)-INT(LOG(C29))),0)&lt;0,ROUND(96*(LOG(C29)-INT(LOG(C29))),0)-1,ROUND(96*(LOG(C29)-INT(LOG(C29))),0))+1)/96)) *POWER(10,INT(LOG(C29))-2),INT(0.5+100*POWER(10,IF(96*(LOG(C29)-INT(LOG(C29))) -ROUND(96*(LOG(C29)-INT(LOG(C29))),0)&lt;0,ROUND(96*(LOG(C29)-INT(LOG(C29))),0)-1,ROUND(96*(LOG(C29)-INT(LOG(C29))),0))/96)) *POWER(10,INT(LOG(C29))-2))</f>
        <v>14700</v>
      </c>
      <c r="G29" s="10" t="s">
        <v>11</v>
      </c>
      <c r="H29" s="6" t="s">
        <v>15</v>
      </c>
      <c r="I29" s="6">
        <f>C15*(-1)*(F29/(F29+F28))*(C13/(F29*F28/(F29+F28)))+C18*(1+C13/(F29*F28/(F29+F28)))</f>
        <v>6.0040816326530635</v>
      </c>
      <c r="J29" s="6" t="s">
        <v>17</v>
      </c>
    </row>
  </sheetData>
  <sheetProtection selectLockedCells="1"/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McCarthy</dc:creator>
  <cp:lastModifiedBy>Microsoft Office User</cp:lastModifiedBy>
  <dcterms:created xsi:type="dcterms:W3CDTF">2017-06-21T16:04:58Z</dcterms:created>
  <dcterms:modified xsi:type="dcterms:W3CDTF">2019-06-26T19:08:44Z</dcterms:modified>
</cp:coreProperties>
</file>