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23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3" i="1"/>
  <c r="C16" l="1"/>
  <c r="C17" l="1"/>
  <c r="C18" s="1"/>
  <c r="C19" s="1"/>
  <c r="C24" s="1"/>
</calcChain>
</file>

<file path=xl/sharedStrings.xml><?xml version="1.0" encoding="utf-8"?>
<sst xmlns="http://schemas.openxmlformats.org/spreadsheetml/2006/main" count="50" uniqueCount="39">
  <si>
    <t>Input Voltage</t>
  </si>
  <si>
    <t>Switch resistance</t>
  </si>
  <si>
    <t>Output Current</t>
  </si>
  <si>
    <t>Primary resistance</t>
  </si>
  <si>
    <t>Secondary resistance</t>
  </si>
  <si>
    <t>Calculated Results</t>
  </si>
  <si>
    <t>Secondary Turns</t>
  </si>
  <si>
    <t>ET Constant</t>
  </si>
  <si>
    <t>Primary Turns</t>
  </si>
  <si>
    <t>V-usec</t>
  </si>
  <si>
    <t>A</t>
  </si>
  <si>
    <t>Ohm</t>
  </si>
  <si>
    <t>V</t>
  </si>
  <si>
    <t>Switching Frequency (min)</t>
  </si>
  <si>
    <t>Comment</t>
  </si>
  <si>
    <t>Use 1.6 Ohms for typical, 2.5 Ohms for worst case at hot</t>
  </si>
  <si>
    <t>Enter minimum frequency here if using an external clock</t>
  </si>
  <si>
    <t>From transformer data sheet</t>
  </si>
  <si>
    <t>Diode Forward Voltage Drop</t>
  </si>
  <si>
    <t>XFMR spec must be greater than or equal to this</t>
  </si>
  <si>
    <t>Intermediate Calculations</t>
  </si>
  <si>
    <t>From the MAX13256 Data Sheet</t>
  </si>
  <si>
    <t>Rev 1.0</t>
  </si>
  <si>
    <t>I Pri Referred</t>
  </si>
  <si>
    <t>MAX13256 Analysis with an Existing Transformer Designed for the MAX13256</t>
  </si>
  <si>
    <t>Try with min and max supply Voltages to see the range of outputs</t>
  </si>
  <si>
    <t>Vcore</t>
  </si>
  <si>
    <t>Vtransform</t>
  </si>
  <si>
    <t>Vsec</t>
  </si>
  <si>
    <t>Vout</t>
  </si>
  <si>
    <t>You see this after secondary side diodes</t>
  </si>
  <si>
    <t>Enter the running load</t>
  </si>
  <si>
    <t>Calc: Primary equivalent current</t>
  </si>
  <si>
    <t>Calc: Voltage after swtch and primary resistance</t>
  </si>
  <si>
    <t>Calc: Voltage at the secondary</t>
  </si>
  <si>
    <t>KHz</t>
  </si>
  <si>
    <t>From the Transformer Data Sheet</t>
  </si>
  <si>
    <t>Calc: Voltage after secondary resistance</t>
  </si>
  <si>
    <t>For Schottky 2 diodes use 0.45, for schottky bridge, use 0.90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</si>
</sst>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/>
    <xf numFmtId="164" fontId="0" fillId="0" borderId="0" xfId="0" applyNumberFormat="1" applyFont="1" applyProtection="1">
      <protection locked="0"/>
    </xf>
    <xf numFmtId="1" fontId="0" fillId="0" borderId="0" xfId="0" applyNumberFormat="1" applyFont="1" applyProtection="1">
      <protection locked="0"/>
    </xf>
    <xf numFmtId="0" fontId="0" fillId="0" borderId="0" xfId="0" applyProtection="1">
      <protection locked="0"/>
    </xf>
    <xf numFmtId="165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2" fontId="0" fillId="0" borderId="0" xfId="0" applyNumberFormat="1" applyFont="1" applyProtection="1">
      <protection locked="0"/>
    </xf>
    <xf numFmtId="165" fontId="0" fillId="2" borderId="0" xfId="0" applyNumberFormat="1" applyFont="1" applyFill="1" applyProtection="1"/>
    <xf numFmtId="0" fontId="0" fillId="0" borderId="0" xfId="0" applyProtection="1"/>
    <xf numFmtId="164" fontId="0" fillId="3" borderId="0" xfId="0" applyNumberFormat="1" applyFill="1" applyProtection="1"/>
    <xf numFmtId="165" fontId="0" fillId="3" borderId="0" xfId="0" applyNumberFormat="1" applyFill="1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33"/>
  <sheetViews>
    <sheetView tabSelected="1" workbookViewId="0">
      <selection activeCell="F14" sqref="F14"/>
    </sheetView>
  </sheetViews>
  <sheetFormatPr defaultRowHeight="15"/>
  <cols>
    <col min="1" max="1" width="2.42578125" customWidth="1"/>
    <col min="2" max="2" width="29.85546875" customWidth="1"/>
    <col min="3" max="3" width="12.42578125" customWidth="1"/>
    <col min="4" max="4" width="1.42578125" customWidth="1"/>
    <col min="6" max="6" width="10.5703125" customWidth="1"/>
  </cols>
  <sheetData>
    <row r="1" spans="2:11">
      <c r="B1" s="3" t="s">
        <v>24</v>
      </c>
      <c r="K1" s="3" t="s">
        <v>22</v>
      </c>
    </row>
    <row r="2" spans="2:11">
      <c r="B2" s="1" t="s">
        <v>21</v>
      </c>
      <c r="F2" s="1" t="s">
        <v>14</v>
      </c>
    </row>
    <row r="3" spans="2:11">
      <c r="B3" t="s">
        <v>1</v>
      </c>
      <c r="C3" s="4">
        <v>1.6</v>
      </c>
      <c r="E3" t="s">
        <v>11</v>
      </c>
      <c r="F3" t="s">
        <v>15</v>
      </c>
    </row>
    <row r="4" spans="2:11">
      <c r="B4" t="s">
        <v>13</v>
      </c>
      <c r="C4" s="5">
        <v>510</v>
      </c>
      <c r="E4" t="s">
        <v>35</v>
      </c>
      <c r="F4" t="s">
        <v>16</v>
      </c>
    </row>
    <row r="5" spans="2:11">
      <c r="C5" s="6"/>
    </row>
    <row r="6" spans="2:11">
      <c r="B6" s="1" t="s">
        <v>36</v>
      </c>
      <c r="C6" s="6"/>
    </row>
    <row r="7" spans="2:11">
      <c r="B7" t="s">
        <v>0</v>
      </c>
      <c r="C7" s="4">
        <v>26</v>
      </c>
      <c r="E7" t="s">
        <v>12</v>
      </c>
      <c r="F7" t="s">
        <v>25</v>
      </c>
    </row>
    <row r="8" spans="2:11">
      <c r="B8" t="s">
        <v>2</v>
      </c>
      <c r="C8" s="7">
        <v>0.5</v>
      </c>
      <c r="E8" t="s">
        <v>10</v>
      </c>
      <c r="F8" t="s">
        <v>31</v>
      </c>
    </row>
    <row r="9" spans="2:11">
      <c r="B9" t="s">
        <v>3</v>
      </c>
      <c r="C9" s="7">
        <v>0.7</v>
      </c>
      <c r="E9" t="s">
        <v>11</v>
      </c>
      <c r="F9" t="s">
        <v>17</v>
      </c>
    </row>
    <row r="10" spans="2:11">
      <c r="B10" t="s">
        <v>4</v>
      </c>
      <c r="C10" s="7">
        <v>0.25</v>
      </c>
      <c r="E10" t="s">
        <v>11</v>
      </c>
      <c r="F10" t="s">
        <v>17</v>
      </c>
    </row>
    <row r="11" spans="2:11">
      <c r="B11" t="s">
        <v>8</v>
      </c>
      <c r="C11" s="8">
        <v>4</v>
      </c>
      <c r="F11" t="s">
        <v>17</v>
      </c>
    </row>
    <row r="12" spans="2:11">
      <c r="B12" t="s">
        <v>6</v>
      </c>
      <c r="C12" s="8">
        <v>1</v>
      </c>
      <c r="F12" t="s">
        <v>17</v>
      </c>
    </row>
    <row r="13" spans="2:11">
      <c r="B13" t="s">
        <v>18</v>
      </c>
      <c r="C13" s="9">
        <v>0.9</v>
      </c>
      <c r="E13" t="s">
        <v>12</v>
      </c>
      <c r="F13" t="s">
        <v>38</v>
      </c>
    </row>
    <row r="15" spans="2:11">
      <c r="B15" s="1" t="s">
        <v>20</v>
      </c>
    </row>
    <row r="16" spans="2:11">
      <c r="B16" t="s">
        <v>23</v>
      </c>
      <c r="C16" s="10">
        <f>C8*C12/C11</f>
        <v>0.125</v>
      </c>
      <c r="E16" t="s">
        <v>10</v>
      </c>
      <c r="F16" t="s">
        <v>32</v>
      </c>
    </row>
    <row r="17" spans="2:6">
      <c r="B17" t="s">
        <v>26</v>
      </c>
      <c r="C17" s="10">
        <f>C7-(C16*(C3+C9))</f>
        <v>25.712499999999999</v>
      </c>
      <c r="E17" t="s">
        <v>12</v>
      </c>
      <c r="F17" t="s">
        <v>33</v>
      </c>
    </row>
    <row r="18" spans="2:6">
      <c r="B18" t="s">
        <v>27</v>
      </c>
      <c r="C18" s="10">
        <f>C17*C12/C11</f>
        <v>6.4281249999999996</v>
      </c>
      <c r="E18" t="s">
        <v>12</v>
      </c>
      <c r="F18" t="s">
        <v>34</v>
      </c>
    </row>
    <row r="19" spans="2:6">
      <c r="B19" t="s">
        <v>28</v>
      </c>
      <c r="C19" s="10">
        <f>C18-(C8*C10)</f>
        <v>6.3031249999999996</v>
      </c>
      <c r="E19" t="s">
        <v>12</v>
      </c>
      <c r="F19" t="s">
        <v>37</v>
      </c>
    </row>
    <row r="20" spans="2:6">
      <c r="C20" s="11"/>
    </row>
    <row r="21" spans="2:6">
      <c r="C21" s="11"/>
    </row>
    <row r="22" spans="2:6">
      <c r="B22" s="1" t="s">
        <v>5</v>
      </c>
      <c r="C22" s="11"/>
    </row>
    <row r="23" spans="2:6">
      <c r="B23" t="s">
        <v>7</v>
      </c>
      <c r="C23" s="12">
        <f>1000*C7/C4</f>
        <v>50.980392156862742</v>
      </c>
      <c r="E23" t="s">
        <v>9</v>
      </c>
      <c r="F23" t="s">
        <v>19</v>
      </c>
    </row>
    <row r="24" spans="2:6">
      <c r="B24" t="s">
        <v>29</v>
      </c>
      <c r="C24" s="13">
        <f>C19-C13</f>
        <v>5.4031249999999993</v>
      </c>
      <c r="E24" t="s">
        <v>12</v>
      </c>
      <c r="F24" t="s">
        <v>30</v>
      </c>
    </row>
    <row r="25" spans="2:6">
      <c r="B25" s="1"/>
    </row>
    <row r="26" spans="2:6">
      <c r="B26" s="1"/>
    </row>
    <row r="27" spans="2:6">
      <c r="B27" s="1"/>
    </row>
    <row r="28" spans="2:6">
      <c r="B28" s="1"/>
    </row>
    <row r="29" spans="2:6">
      <c r="B29" s="1"/>
    </row>
    <row r="33" spans="3:3">
      <c r="C33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Micheal Scherrenburg</dc:creator>
  <cp:lastModifiedBy>Micheal Scherrenburg</cp:lastModifiedBy>
  <dcterms:created xsi:type="dcterms:W3CDTF">2011-07-12T17:16:20Z</dcterms:created>
  <dcterms:modified xsi:type="dcterms:W3CDTF">2013-10-24T20:17:30Z</dcterms:modified>
</cp:coreProperties>
</file>